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60" windowWidth="11355" windowHeight="9210" tabRatio="965" firstSheet="1" activeTab="2"/>
  </bookViews>
  <sheets>
    <sheet name="Number of players" sheetId="1" state="hidden" r:id="rId1"/>
    <sheet name="Help" sheetId="2" r:id="rId2"/>
    <sheet name="Front" sheetId="3" r:id="rId3"/>
    <sheet name="Table Position8" sheetId="4" state="hidden" r:id="rId4"/>
    <sheet name="Table Position9" sheetId="5" state="hidden" r:id="rId5"/>
    <sheet name="Table Position10" sheetId="6" state="hidden" r:id="rId6"/>
    <sheet name="Early Position" sheetId="7" state="hidden" r:id="rId7"/>
    <sheet name="Middle Position" sheetId="8" state="hidden" r:id="rId8"/>
    <sheet name="Late Position" sheetId="9" state="hidden" r:id="rId9"/>
    <sheet name="Blinds" sheetId="10" r:id="rId10"/>
    <sheet name="RAISE" sheetId="11" r:id="rId11"/>
    <sheet name="Raise.Reraise" sheetId="12" r:id="rId12"/>
    <sheet name="Raise." sheetId="13" r:id="rId13"/>
    <sheet name="Fold" sheetId="14" r:id="rId14"/>
    <sheet name="RaiseWhatRAISE" sheetId="15" r:id="rId15"/>
    <sheet name="RaiseWhatRR" sheetId="16" r:id="rId16"/>
    <sheet name="RaiseWhatR" sheetId="17" r:id="rId17"/>
    <sheet name="Go_ALL_IN" sheetId="18" r:id="rId18"/>
    <sheet name="FirstToRaise" sheetId="19" r:id="rId19"/>
    <sheet name="SecondToRaise" sheetId="20" r:id="rId20"/>
    <sheet name="PostFlopOK" sheetId="21" r:id="rId21"/>
    <sheet name="PostFlopTrash" sheetId="22" r:id="rId22"/>
    <sheet name="FreePostFlopPlay" sheetId="23" r:id="rId23"/>
  </sheets>
  <definedNames/>
  <calcPr fullCalcOnLoad="1"/>
</workbook>
</file>

<file path=xl/sharedStrings.xml><?xml version="1.0" encoding="utf-8"?>
<sst xmlns="http://schemas.openxmlformats.org/spreadsheetml/2006/main" count="165" uniqueCount="101">
  <si>
    <t>What is your table position?</t>
  </si>
  <si>
    <t>How many Players in the Game?</t>
  </si>
  <si>
    <t>What are your Hole Cards?</t>
  </si>
  <si>
    <t>BIG Blind is</t>
  </si>
  <si>
    <t>BigBlind</t>
  </si>
  <si>
    <t>Min Raise</t>
  </si>
  <si>
    <t>Your Bank</t>
  </si>
  <si>
    <t xml:space="preserve">How many players have raised </t>
  </si>
  <si>
    <t>before it is youtr turn to act</t>
  </si>
  <si>
    <t>before it is your turn to act</t>
  </si>
  <si>
    <t>My Stack is</t>
  </si>
  <si>
    <t>Enter the Big Blind Amount and</t>
  </si>
  <si>
    <t>your remaining stack, (after any</t>
  </si>
  <si>
    <t>blinds you have bet this hand)</t>
  </si>
  <si>
    <t>This is your stack size</t>
  </si>
  <si>
    <t>Enter how many players have</t>
  </si>
  <si>
    <t>called before your turn?</t>
  </si>
  <si>
    <t>Your RAISE should be</t>
  </si>
  <si>
    <t>Enter the last amount Raised</t>
  </si>
  <si>
    <t>have been made before your turn</t>
  </si>
  <si>
    <t>Amount Raised</t>
  </si>
  <si>
    <t>YOUR RERAISE</t>
  </si>
  <si>
    <t>IF ANYONE HAS RAISED BEFORE</t>
  </si>
  <si>
    <t>YOUR TURN THEN YOU MUST</t>
  </si>
  <si>
    <t>FOLD</t>
  </si>
  <si>
    <t>Then select number of players</t>
  </si>
  <si>
    <t>or RERAISE</t>
  </si>
  <si>
    <t>Enter how much it is to RAISE</t>
  </si>
  <si>
    <t>If there is a RE-Raise after you</t>
  </si>
  <si>
    <t>either GO ALL IN with the cards</t>
  </si>
  <si>
    <t>listed and FOLD with anything else</t>
  </si>
  <si>
    <t>AA--KK--QQ--JJ--AK</t>
  </si>
  <si>
    <t>AA--KK--QQ--JJ--TT--AK--AQ</t>
  </si>
  <si>
    <t>GO ALL IN WITH ALL CARDS</t>
  </si>
  <si>
    <t>What was the original RAISE?</t>
  </si>
  <si>
    <t>If you are stiil in the hand to see the flop</t>
  </si>
  <si>
    <t>and you are not yet ALL IN select below</t>
  </si>
  <si>
    <t>based on the hand you now hold</t>
  </si>
  <si>
    <t>If there is a RE-Raise after you,</t>
  </si>
  <si>
    <t>How much is in the pot at the start</t>
  </si>
  <si>
    <t>of the post-flop round?</t>
  </si>
  <si>
    <t>How much have you got left?</t>
  </si>
  <si>
    <t>If there are no bets before your turn</t>
  </si>
  <si>
    <t>If there are any bets before your turn</t>
  </si>
  <si>
    <t>GO ALL IN</t>
  </si>
  <si>
    <t>Then bet</t>
  </si>
  <si>
    <t>If we are still not ALL IN at the TURN</t>
  </si>
  <si>
    <t>Against one other OPPONENT</t>
  </si>
  <si>
    <t>If they bet first then FOLD</t>
  </si>
  <si>
    <t>If it's our turn and he has not bet</t>
  </si>
  <si>
    <t>then bet</t>
  </si>
  <si>
    <t>If he re-raises and we are not</t>
  </si>
  <si>
    <t>ALL IN then FOLD</t>
  </si>
  <si>
    <t>Against multiple OPPONENTS</t>
  </si>
  <si>
    <t>Check if you can</t>
  </si>
  <si>
    <t>FOLD to any bets</t>
  </si>
  <si>
    <t>What is the minimum BET ?</t>
  </si>
  <si>
    <t>Fold any other Cards except when</t>
  </si>
  <si>
    <t>FOLD Any Other Cards</t>
  </si>
  <si>
    <t>Re-Raise</t>
  </si>
  <si>
    <t>Go ALL IN to an opposing</t>
  </si>
  <si>
    <t>Make a pot size BET and</t>
  </si>
  <si>
    <t>WITH A MADE HAND</t>
  </si>
  <si>
    <t>WITHOUT A MADE HAND</t>
  </si>
  <si>
    <t>Check until any bets</t>
  </si>
  <si>
    <t>are made then FOLD</t>
  </si>
  <si>
    <t>or the amount TO BET if none</t>
  </si>
  <si>
    <t>Min Bet/Raise made</t>
  </si>
  <si>
    <t>BB</t>
  </si>
  <si>
    <t>SB</t>
  </si>
  <si>
    <t>Dlr</t>
  </si>
  <si>
    <t>UG</t>
  </si>
  <si>
    <t>CO</t>
  </si>
  <si>
    <t>M3</t>
  </si>
  <si>
    <t>M2</t>
  </si>
  <si>
    <t>M1</t>
  </si>
  <si>
    <t>UG2</t>
  </si>
  <si>
    <t>UG1</t>
  </si>
  <si>
    <t>Big Blind is</t>
  </si>
  <si>
    <t>Min.Raise</t>
  </si>
  <si>
    <t>General</t>
  </si>
  <si>
    <t>Box colour codes</t>
  </si>
  <si>
    <t>You only enter data in the Blue "Required Entry" Boxes</t>
  </si>
  <si>
    <t>Actions required</t>
  </si>
  <si>
    <t>When joining a table go to "Front Page" / "Start Page"</t>
  </si>
  <si>
    <t>amounts at which you will leave and re-buy</t>
  </si>
  <si>
    <t xml:space="preserve">Enter the Big Blind amount, your stack size and the </t>
  </si>
  <si>
    <t>Click and drag the Yellow Ring to indicate you Position</t>
  </si>
  <si>
    <t>at the table, dependent on the number of players sitting</t>
  </si>
  <si>
    <t xml:space="preserve">If you are dealt any of the cards listed alongside your </t>
  </si>
  <si>
    <t>position, click the grey button of those cards to show</t>
  </si>
  <si>
    <t>the required action. If your hole cards are not listed then</t>
  </si>
  <si>
    <t>FOLD and move the Yellow Ring ready for the next hand</t>
  </si>
  <si>
    <t xml:space="preserve">The only time you carry on without listed cards, is when </t>
  </si>
  <si>
    <t>you are in the Big Blind and no-one has raised. In this</t>
  </si>
  <si>
    <t>instance Click the "Big Blind Free Go" button</t>
  </si>
  <si>
    <t>If you progress off the "Front Page" in any hand, always</t>
  </si>
  <si>
    <t>"Go Back To Front Page" and press the "Reset" button</t>
  </si>
  <si>
    <t>and re-enter your new stack amount for the next hand</t>
  </si>
  <si>
    <t>Leave at</t>
  </si>
  <si>
    <t>Re-Buy 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</si>
</sst>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2"/>
    </font>
    <font>
      <sz val="24"/>
      <name val="Arial"/>
      <family val="0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5" borderId="2" xfId="0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0" borderId="24" xfId="0" applyFont="1" applyFill="1" applyBorder="1" applyAlignment="1">
      <alignment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142875</xdr:colOff>
      <xdr:row>9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923925"/>
          <a:ext cx="6953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Automatic
Entry</a:t>
          </a:r>
        </a:p>
      </xdr:txBody>
    </xdr:sp>
    <xdr:clientData/>
  </xdr:twoCellAnchor>
  <xdr:twoCellAnchor>
    <xdr:from>
      <xdr:col>1</xdr:col>
      <xdr:colOff>200025</xdr:colOff>
      <xdr:row>7</xdr:row>
      <xdr:rowOff>0</xdr:rowOff>
    </xdr:from>
    <xdr:to>
      <xdr:col>2</xdr:col>
      <xdr:colOff>285750</xdr:colOff>
      <xdr:row>9</xdr:row>
      <xdr:rowOff>9525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09625" y="923925"/>
          <a:ext cx="69532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Required Entry</a:t>
          </a:r>
        </a:p>
      </xdr:txBody>
    </xdr:sp>
    <xdr:clientData/>
  </xdr:twoCellAnchor>
  <xdr:twoCellAnchor>
    <xdr:from>
      <xdr:col>2</xdr:col>
      <xdr:colOff>342900</xdr:colOff>
      <xdr:row>7</xdr:row>
      <xdr:rowOff>0</xdr:rowOff>
    </xdr:from>
    <xdr:to>
      <xdr:col>3</xdr:col>
      <xdr:colOff>428625</xdr:colOff>
      <xdr:row>9</xdr:row>
      <xdr:rowOff>9525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562100" y="923925"/>
          <a:ext cx="695325" cy="3333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Calculated by Formula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19050</xdr:rowOff>
    </xdr:from>
    <xdr:to>
      <xdr:col>6</xdr:col>
      <xdr:colOff>247650</xdr:colOff>
      <xdr:row>9</xdr:row>
      <xdr:rowOff>514350</xdr:rowOff>
    </xdr:to>
    <xdr:sp>
      <xdr:nvSpPr>
        <xdr:cNvPr id="1" name="TextBox 50"/>
        <xdr:cNvSpPr txBox="1">
          <a:spLocks noChangeArrowheads="1"/>
        </xdr:cNvSpPr>
      </xdr:nvSpPr>
      <xdr:spPr>
        <a:xfrm>
          <a:off x="1762125" y="1971675"/>
          <a:ext cx="238125" cy="1028700"/>
        </a:xfrm>
        <a:prstGeom prst="rect">
          <a:avLst/>
        </a:prstGeom>
        <a:solidFill>
          <a:srgbClr val="FF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LATE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6</xdr:col>
      <xdr:colOff>247650</xdr:colOff>
      <xdr:row>13</xdr:row>
      <xdr:rowOff>0</xdr:rowOff>
    </xdr:to>
    <xdr:sp>
      <xdr:nvSpPr>
        <xdr:cNvPr id="2" name="TextBox 51"/>
        <xdr:cNvSpPr txBox="1">
          <a:spLocks noChangeArrowheads="1"/>
        </xdr:cNvSpPr>
      </xdr:nvSpPr>
      <xdr:spPr>
        <a:xfrm>
          <a:off x="1762125" y="3019425"/>
          <a:ext cx="238125" cy="1028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MIDDLE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247650</xdr:colOff>
      <xdr:row>16</xdr:row>
      <xdr:rowOff>0</xdr:rowOff>
    </xdr:to>
    <xdr:sp>
      <xdr:nvSpPr>
        <xdr:cNvPr id="3" name="TextBox 52"/>
        <xdr:cNvSpPr txBox="1">
          <a:spLocks noChangeArrowheads="1"/>
        </xdr:cNvSpPr>
      </xdr:nvSpPr>
      <xdr:spPr>
        <a:xfrm>
          <a:off x="1762125" y="4048125"/>
          <a:ext cx="238125" cy="1028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EARLY</a:t>
          </a:r>
        </a:p>
      </xdr:txBody>
    </xdr:sp>
    <xdr:clientData/>
  </xdr:twoCellAnchor>
  <xdr:twoCellAnchor>
    <xdr:from>
      <xdr:col>1</xdr:col>
      <xdr:colOff>171450</xdr:colOff>
      <xdr:row>6</xdr:row>
      <xdr:rowOff>28575</xdr:rowOff>
    </xdr:from>
    <xdr:to>
      <xdr:col>3</xdr:col>
      <xdr:colOff>66675</xdr:colOff>
      <xdr:row>7</xdr:row>
      <xdr:rowOff>0</xdr:rowOff>
    </xdr:to>
    <xdr:sp>
      <xdr:nvSpPr>
        <xdr:cNvPr id="4" name="AutoShape 54"/>
        <xdr:cNvSpPr>
          <a:spLocks/>
        </xdr:cNvSpPr>
      </xdr:nvSpPr>
      <xdr:spPr>
        <a:xfrm>
          <a:off x="219075" y="914400"/>
          <a:ext cx="457200" cy="504825"/>
        </a:xfrm>
        <a:prstGeom prst="donut">
          <a:avLst>
            <a:gd name="adj" fmla="val -3947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28575</xdr:rowOff>
    </xdr:from>
    <xdr:to>
      <xdr:col>3</xdr:col>
      <xdr:colOff>66675</xdr:colOff>
      <xdr:row>7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219075" y="914400"/>
          <a:ext cx="457200" cy="504825"/>
        </a:xfrm>
        <a:prstGeom prst="donut">
          <a:avLst>
            <a:gd name="adj" fmla="val -3947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152400</xdr:rowOff>
    </xdr:from>
    <xdr:to>
      <xdr:col>1</xdr:col>
      <xdr:colOff>600075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314325"/>
          <a:ext cx="99060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FOLD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0</xdr:rowOff>
    </xdr:from>
    <xdr:to>
      <xdr:col>3</xdr:col>
      <xdr:colOff>104775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323850"/>
          <a:ext cx="171450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GO ALL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I22"/>
  <sheetViews>
    <sheetView showGridLines="0" showRowColHeaders="0" workbookViewId="0" topLeftCell="A1">
      <selection activeCell="E3" sqref="E3"/>
    </sheetView>
  </sheetViews>
  <sheetFormatPr defaultColWidth="9.140625" defaultRowHeight="12.75"/>
  <cols>
    <col min="1" max="1" width="11.28125" style="0" customWidth="1"/>
    <col min="3" max="3" width="11.8515625" style="0" customWidth="1"/>
  </cols>
  <sheetData>
    <row r="4" spans="1:3" ht="13.5" thickBot="1">
      <c r="A4" s="9" t="s">
        <v>3</v>
      </c>
      <c r="B4" s="9"/>
      <c r="C4" s="9" t="s">
        <v>10</v>
      </c>
    </row>
    <row r="5" spans="1:3" ht="24.75" customHeight="1" thickBot="1">
      <c r="A5" s="10">
        <f>Front!G2</f>
        <v>0</v>
      </c>
      <c r="C5" s="10">
        <f>Front!G3</f>
        <v>0</v>
      </c>
    </row>
    <row r="6" ht="13.5" thickBot="1"/>
    <row r="7" spans="1:3" ht="12.75">
      <c r="A7" s="69" t="s">
        <v>11</v>
      </c>
      <c r="B7" s="70"/>
      <c r="C7" s="71"/>
    </row>
    <row r="8" spans="1:3" ht="12.75">
      <c r="A8" s="72" t="s">
        <v>12</v>
      </c>
      <c r="B8" s="73"/>
      <c r="C8" s="74"/>
    </row>
    <row r="9" spans="1:3" ht="12.75">
      <c r="A9" s="72" t="s">
        <v>13</v>
      </c>
      <c r="B9" s="73"/>
      <c r="C9" s="74"/>
    </row>
    <row r="10" spans="1:3" ht="13.5" thickBot="1">
      <c r="A10" s="66" t="s">
        <v>25</v>
      </c>
      <c r="B10" s="67"/>
      <c r="C10" s="68"/>
    </row>
    <row r="12" spans="1:4" ht="12.75">
      <c r="A12" s="1" t="s">
        <v>1</v>
      </c>
      <c r="B12" s="2"/>
      <c r="C12" s="2"/>
      <c r="D12" s="3"/>
    </row>
    <row r="16" ht="5.25" customHeight="1">
      <c r="D16">
        <v>2</v>
      </c>
    </row>
    <row r="19" ht="5.25" customHeight="1"/>
    <row r="22" ht="12.75">
      <c r="I22" s="3"/>
    </row>
  </sheetData>
  <mergeCells count="4">
    <mergeCell ref="A10:C10"/>
    <mergeCell ref="A7:C7"/>
    <mergeCell ref="A8:C8"/>
    <mergeCell ref="A9:C9"/>
  </mergeCells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14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2</v>
      </c>
      <c r="B1" s="1"/>
      <c r="C1" s="1"/>
    </row>
    <row r="14" ht="12.75">
      <c r="A14" t="s">
        <v>57</v>
      </c>
    </row>
  </sheetData>
  <sheetProtection password="CFD3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C13"/>
  <sheetViews>
    <sheetView showGridLines="0" showRowColHeaders="0" workbookViewId="0" topLeftCell="A1">
      <selection activeCell="B5" sqref="B5"/>
    </sheetView>
  </sheetViews>
  <sheetFormatPr defaultColWidth="9.140625" defaultRowHeight="12.75"/>
  <sheetData>
    <row r="1" spans="1:3" ht="12.75">
      <c r="A1" s="4"/>
      <c r="B1" s="3"/>
      <c r="C1" s="3"/>
    </row>
    <row r="2" spans="1:3" ht="12.75">
      <c r="A2" t="s">
        <v>27</v>
      </c>
      <c r="B2" s="3"/>
      <c r="C2" s="3"/>
    </row>
    <row r="3" spans="1:3" ht="12.75">
      <c r="A3" s="80" t="s">
        <v>26</v>
      </c>
      <c r="B3" s="80"/>
      <c r="C3" s="80"/>
    </row>
    <row r="4" ht="3.75" customHeight="1" thickBot="1"/>
    <row r="5" ht="24.75" customHeight="1" thickBot="1">
      <c r="B5" s="65"/>
    </row>
    <row r="7" ht="12.75">
      <c r="A7" t="s">
        <v>14</v>
      </c>
    </row>
    <row r="8" ht="3" customHeight="1" thickBot="1"/>
    <row r="9" ht="24.75" customHeight="1" thickBot="1">
      <c r="B9" s="11">
        <f>'Number of players'!C5</f>
        <v>0</v>
      </c>
    </row>
    <row r="11" ht="12.75">
      <c r="B11" s="5" t="e">
        <f>IF(B5/B9&gt;0.6666,"Click Here -----&gt;","")</f>
        <v>#DIV/0!</v>
      </c>
    </row>
    <row r="13" spans="1:3" ht="26.25" customHeight="1">
      <c r="A13" s="79" t="e">
        <f>IF(B11="","if it does not say *Click Here* above then Click below","")</f>
        <v>#DIV/0!</v>
      </c>
      <c r="B13" s="79"/>
      <c r="C13" s="79"/>
    </row>
  </sheetData>
  <sheetProtection password="CFD3" sheet="1" objects="1" scenarios="1"/>
  <mergeCells count="2">
    <mergeCell ref="A13:C13"/>
    <mergeCell ref="A3:C3"/>
  </mergeCell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C11"/>
  <sheetViews>
    <sheetView showGridLines="0" showRowColHeaders="0" workbookViewId="0" topLeftCell="A1">
      <selection activeCell="B8" sqref="B8"/>
    </sheetView>
  </sheetViews>
  <sheetFormatPr defaultColWidth="9.140625" defaultRowHeight="12.75"/>
  <sheetData>
    <row r="1" ht="13.5" thickBot="1">
      <c r="B1" s="15"/>
    </row>
    <row r="2" spans="1:3" ht="13.5" thickBot="1">
      <c r="A2" s="6" t="s">
        <v>4</v>
      </c>
      <c r="B2" s="15"/>
      <c r="C2" s="6" t="s">
        <v>6</v>
      </c>
    </row>
    <row r="3" spans="1:3" ht="24.75" customHeight="1" thickBot="1">
      <c r="A3" s="7">
        <f>'Number of players'!A5</f>
        <v>0</v>
      </c>
      <c r="B3" s="16"/>
      <c r="C3" s="7">
        <f>'Number of players'!C5</f>
        <v>0</v>
      </c>
    </row>
    <row r="4" ht="12.75">
      <c r="B4" s="15"/>
    </row>
    <row r="5" ht="12.75">
      <c r="A5" t="s">
        <v>18</v>
      </c>
    </row>
    <row r="6" ht="12.75">
      <c r="A6" t="s">
        <v>66</v>
      </c>
    </row>
    <row r="7" ht="13.5" thickBot="1">
      <c r="A7" t="s">
        <v>19</v>
      </c>
    </row>
    <row r="8" ht="25.5" customHeight="1" thickBot="1">
      <c r="B8" s="65"/>
    </row>
    <row r="9" ht="12.75">
      <c r="A9" s="8"/>
    </row>
    <row r="10" ht="12.75">
      <c r="A10" s="8" t="s">
        <v>7</v>
      </c>
    </row>
    <row r="11" ht="12.75">
      <c r="A11" s="8" t="s">
        <v>9</v>
      </c>
    </row>
  </sheetData>
  <sheetProtection password="CFD3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C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2" max="2" width="13.8515625" style="0" customWidth="1"/>
  </cols>
  <sheetData>
    <row r="1" ht="13.5" thickBot="1">
      <c r="B1" s="15"/>
    </row>
    <row r="2" spans="1:3" ht="13.5" thickBot="1">
      <c r="A2" s="6" t="s">
        <v>4</v>
      </c>
      <c r="B2" s="15"/>
      <c r="C2" s="6" t="s">
        <v>6</v>
      </c>
    </row>
    <row r="3" spans="1:3" ht="24.75" customHeight="1" thickBot="1">
      <c r="A3" s="7">
        <f>'Number of players'!A5</f>
        <v>0</v>
      </c>
      <c r="B3" s="16"/>
      <c r="C3" s="7">
        <f>'Number of players'!C5</f>
        <v>0</v>
      </c>
    </row>
    <row r="4" ht="12.75">
      <c r="B4" s="15"/>
    </row>
    <row r="5" spans="1:3" ht="12.75">
      <c r="A5" s="80"/>
      <c r="B5" s="80"/>
      <c r="C5" s="80"/>
    </row>
    <row r="6" spans="1:3" ht="13.5" thickBot="1">
      <c r="A6" s="80"/>
      <c r="B6" s="80"/>
      <c r="C6" s="80"/>
    </row>
    <row r="7" spans="1:3" ht="13.5" thickBot="1">
      <c r="A7" s="38"/>
      <c r="B7" s="39" t="s">
        <v>79</v>
      </c>
      <c r="C7" s="38"/>
    </row>
    <row r="8" ht="25.5" customHeight="1" thickBot="1">
      <c r="B8" s="7">
        <f>A3*2</f>
        <v>0</v>
      </c>
    </row>
    <row r="9" ht="12.75">
      <c r="A9" s="8"/>
    </row>
    <row r="10" spans="1:3" ht="12.75">
      <c r="A10" s="75" t="s">
        <v>22</v>
      </c>
      <c r="B10" s="75"/>
      <c r="C10" s="75"/>
    </row>
    <row r="11" spans="1:3" ht="12.75">
      <c r="A11" s="75" t="s">
        <v>23</v>
      </c>
      <c r="B11" s="75"/>
      <c r="C11" s="75"/>
    </row>
    <row r="12" ht="25.5" customHeight="1">
      <c r="B12" s="19" t="s">
        <v>24</v>
      </c>
    </row>
  </sheetData>
  <sheetProtection password="CFD3" sheet="1" objects="1" scenarios="1"/>
  <mergeCells count="4">
    <mergeCell ref="A11:C11"/>
    <mergeCell ref="A5:C5"/>
    <mergeCell ref="A6:C6"/>
    <mergeCell ref="A10:C10"/>
  </mergeCells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sheetData/>
  <sheetProtection password="CFD3"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2:C7"/>
  <sheetViews>
    <sheetView showGridLines="0" showRowColHeaders="0" workbookViewId="0" topLeftCell="A1">
      <selection activeCell="B3" sqref="B3"/>
    </sheetView>
  </sheetViews>
  <sheetFormatPr defaultColWidth="9.140625" defaultRowHeight="12.75"/>
  <sheetData>
    <row r="1" ht="13.5" thickBot="1"/>
    <row r="2" spans="1:3" ht="13.5" thickBot="1">
      <c r="A2" s="6" t="s">
        <v>4</v>
      </c>
      <c r="B2" s="6" t="s">
        <v>5</v>
      </c>
      <c r="C2" s="6" t="s">
        <v>6</v>
      </c>
    </row>
    <row r="3" spans="1:3" ht="24.75" customHeight="1" thickBot="1">
      <c r="A3" s="7">
        <f>'Number of players'!A5</f>
        <v>0</v>
      </c>
      <c r="B3" s="7">
        <f>RAISE!B5</f>
        <v>0</v>
      </c>
      <c r="C3" s="7">
        <f>'Number of players'!C5</f>
        <v>0</v>
      </c>
    </row>
    <row r="6" ht="12.75">
      <c r="A6" s="8" t="s">
        <v>7</v>
      </c>
    </row>
    <row r="7" ht="12.75">
      <c r="A7" s="8" t="s">
        <v>9</v>
      </c>
    </row>
  </sheetData>
  <sheetProtection password="CFD3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H19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8.7109375" style="15" bestFit="1" customWidth="1"/>
    <col min="2" max="2" width="14.8515625" style="15" bestFit="1" customWidth="1"/>
    <col min="3" max="3" width="10.28125" style="15" bestFit="1" customWidth="1"/>
    <col min="4" max="16384" width="9.140625" style="15" customWidth="1"/>
  </cols>
  <sheetData>
    <row r="1" ht="13.5" thickBot="1"/>
    <row r="2" spans="1:3" ht="13.5" thickBot="1">
      <c r="A2" s="12" t="s">
        <v>4</v>
      </c>
      <c r="B2" s="12" t="s">
        <v>20</v>
      </c>
      <c r="C2" s="12" t="s">
        <v>6</v>
      </c>
    </row>
    <row r="3" spans="1:5" ht="24.75" customHeight="1" thickBot="1">
      <c r="A3" s="7">
        <f>'Number of players'!A5</f>
        <v>0</v>
      </c>
      <c r="B3" s="7">
        <f>'Raise.Reraise'!B8</f>
        <v>0</v>
      </c>
      <c r="C3" s="7">
        <f>'Number of players'!C5</f>
        <v>0</v>
      </c>
      <c r="D3" s="21" t="e">
        <f>C3-B7</f>
        <v>#VALUE!</v>
      </c>
      <c r="E3" s="21" t="e">
        <f>D3</f>
        <v>#VALUE!</v>
      </c>
    </row>
    <row r="4" spans="4:5" ht="12.75">
      <c r="D4" s="22" t="e">
        <f>B7*4</f>
        <v>#VALUE!</v>
      </c>
      <c r="E4" s="22" t="e">
        <f>B7*3</f>
        <v>#VALUE!</v>
      </c>
    </row>
    <row r="5" ht="13.5" thickBot="1"/>
    <row r="6" spans="1:3" ht="24.75" customHeight="1" thickBot="1">
      <c r="A6" s="16"/>
      <c r="B6" s="18" t="s">
        <v>21</v>
      </c>
      <c r="C6" s="16"/>
    </row>
    <row r="7" spans="1:2" ht="25.5" customHeight="1" thickBot="1">
      <c r="A7" s="17"/>
      <c r="B7" s="7">
        <f>IF(B3=0,"",IF(B3*3&gt;C3,C3,(B3*3)))</f>
      </c>
    </row>
    <row r="10" spans="1:3" ht="12.75">
      <c r="A10" s="80" t="s">
        <v>38</v>
      </c>
      <c r="B10" s="80"/>
      <c r="C10" s="80"/>
    </row>
    <row r="11" spans="1:3" ht="12.75">
      <c r="A11" s="80" t="s">
        <v>29</v>
      </c>
      <c r="B11" s="80"/>
      <c r="C11" s="80"/>
    </row>
    <row r="12" spans="1:3" ht="12.75">
      <c r="A12" s="80" t="s">
        <v>30</v>
      </c>
      <c r="B12" s="80"/>
      <c r="C12" s="80"/>
    </row>
    <row r="13" spans="1:3" ht="12.75">
      <c r="A13"/>
      <c r="B13"/>
      <c r="C13"/>
    </row>
    <row r="14" spans="1:3" ht="12.75">
      <c r="A14" s="75" t="e">
        <f>IF(D3&gt;D4,H17,IF(E3&gt;E4,H18,H19))</f>
        <v>#VALUE!</v>
      </c>
      <c r="B14" s="75"/>
      <c r="C14" s="75"/>
    </row>
    <row r="16" spans="1:3" ht="12.75">
      <c r="A16" s="81" t="s">
        <v>35</v>
      </c>
      <c r="B16" s="81"/>
      <c r="C16" s="81"/>
    </row>
    <row r="17" spans="1:8" ht="12.75">
      <c r="A17" s="81" t="s">
        <v>36</v>
      </c>
      <c r="B17" s="81"/>
      <c r="C17" s="81"/>
      <c r="H17" s="20" t="s">
        <v>31</v>
      </c>
    </row>
    <row r="18" spans="1:8" ht="12.75">
      <c r="A18" s="81" t="s">
        <v>37</v>
      </c>
      <c r="B18" s="81"/>
      <c r="C18" s="81"/>
      <c r="H18" s="20" t="s">
        <v>32</v>
      </c>
    </row>
    <row r="19" ht="12.75">
      <c r="H19" s="20" t="s">
        <v>33</v>
      </c>
    </row>
  </sheetData>
  <sheetProtection password="CFD3" sheet="1" objects="1" scenarios="1"/>
  <mergeCells count="7">
    <mergeCell ref="A17:C17"/>
    <mergeCell ref="A18:C18"/>
    <mergeCell ref="A14:C14"/>
    <mergeCell ref="A10:C10"/>
    <mergeCell ref="A11:C11"/>
    <mergeCell ref="A12:C12"/>
    <mergeCell ref="A16:C16"/>
  </mergeCells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2:C7"/>
  <sheetViews>
    <sheetView showGridLines="0" showRowColHeaders="0" workbookViewId="0" topLeftCell="A1">
      <selection activeCell="B3" sqref="B3"/>
    </sheetView>
  </sheetViews>
  <sheetFormatPr defaultColWidth="9.140625" defaultRowHeight="12.75"/>
  <sheetData>
    <row r="1" ht="13.5" thickBot="1"/>
    <row r="2" spans="1:3" ht="13.5" thickBot="1">
      <c r="A2" s="6" t="s">
        <v>4</v>
      </c>
      <c r="B2" s="6" t="s">
        <v>5</v>
      </c>
      <c r="C2" s="6" t="s">
        <v>6</v>
      </c>
    </row>
    <row r="3" spans="1:3" ht="24.75" customHeight="1" thickBot="1">
      <c r="A3" s="7">
        <f>'Number of players'!A5</f>
        <v>0</v>
      </c>
      <c r="B3" s="7">
        <f>RAISE!B5</f>
        <v>0</v>
      </c>
      <c r="C3" s="7">
        <f>'Number of players'!C5</f>
        <v>0</v>
      </c>
    </row>
    <row r="6" ht="12.75">
      <c r="A6" s="8" t="s">
        <v>7</v>
      </c>
    </row>
    <row r="7" ht="12.75">
      <c r="A7" s="8" t="s">
        <v>8</v>
      </c>
    </row>
  </sheetData>
  <sheetProtection password="CFD3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workbookViewId="0" topLeftCell="A1">
      <selection activeCell="J7" sqref="J7"/>
    </sheetView>
  </sheetViews>
  <sheetFormatPr defaultColWidth="9.140625" defaultRowHeight="12.75"/>
  <sheetData/>
  <sheetProtection password="CFD3"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2:H28"/>
  <sheetViews>
    <sheetView showGridLines="0" showRowColHeaders="0" workbookViewId="0" topLeftCell="A1">
      <selection activeCell="B8" sqref="B8"/>
    </sheetView>
  </sheetViews>
  <sheetFormatPr defaultColWidth="9.140625" defaultRowHeight="12.75"/>
  <cols>
    <col min="1" max="1" width="9.7109375" style="0" customWidth="1"/>
    <col min="2" max="2" width="14.57421875" style="0" customWidth="1"/>
    <col min="3" max="3" width="9.7109375" style="0" customWidth="1"/>
  </cols>
  <sheetData>
    <row r="1" ht="13.5" thickBot="1"/>
    <row r="2" spans="1:3" ht="28.5" customHeight="1" thickBot="1">
      <c r="A2" s="6" t="s">
        <v>4</v>
      </c>
      <c r="B2" s="37" t="s">
        <v>67</v>
      </c>
      <c r="C2" s="6" t="s">
        <v>6</v>
      </c>
    </row>
    <row r="3" spans="1:5" ht="24.75" customHeight="1" thickBot="1">
      <c r="A3" s="7">
        <f>'Number of players'!A5</f>
        <v>0</v>
      </c>
      <c r="B3" s="7">
        <f>IF(RAISE!B5+'Raise.Reraise'!B8=0,'Raise.'!B8,(RAISE!B5+'Raise.Reraise'!B8))</f>
        <v>0</v>
      </c>
      <c r="C3" s="7">
        <f>'Number of players'!C5</f>
        <v>0</v>
      </c>
      <c r="D3" s="21" t="e">
        <f>C3-B12</f>
        <v>#VALUE!</v>
      </c>
      <c r="E3" s="21" t="e">
        <f>D3</f>
        <v>#VALUE!</v>
      </c>
    </row>
    <row r="4" spans="4:5" ht="12.75">
      <c r="D4" s="21" t="e">
        <f>B12*4</f>
        <v>#VALUE!</v>
      </c>
      <c r="E4" s="21" t="e">
        <f>B12*3</f>
        <v>#VALUE!</v>
      </c>
    </row>
    <row r="5" ht="4.5" customHeight="1"/>
    <row r="6" spans="1:4" ht="12.75">
      <c r="A6" s="9" t="s">
        <v>15</v>
      </c>
      <c r="B6" s="9"/>
      <c r="C6" s="9"/>
      <c r="D6" s="9"/>
    </row>
    <row r="7" spans="1:4" ht="13.5" thickBot="1">
      <c r="A7" s="75" t="s">
        <v>16</v>
      </c>
      <c r="B7" s="75"/>
      <c r="C7" s="75"/>
      <c r="D7" s="9"/>
    </row>
    <row r="8" ht="25.5" customHeight="1" thickBot="1">
      <c r="B8" s="65"/>
    </row>
    <row r="10" ht="3" customHeight="1"/>
    <row r="11" spans="1:3" ht="13.5" thickBot="1">
      <c r="A11" s="75" t="s">
        <v>17</v>
      </c>
      <c r="B11" s="75"/>
      <c r="C11" s="75"/>
    </row>
    <row r="12" ht="25.5" customHeight="1" thickBot="1">
      <c r="B12" s="13">
        <f>IF(B8="","",IF((4*A3)+(B8*A3)&gt;=C3,"ALL IN",(4*A3)+(B8*A3)))</f>
      </c>
    </row>
    <row r="13" ht="12.75">
      <c r="H13" s="20" t="s">
        <v>31</v>
      </c>
    </row>
    <row r="14" spans="1:8" ht="12.75">
      <c r="A14" s="80" t="s">
        <v>38</v>
      </c>
      <c r="B14" s="80"/>
      <c r="C14" s="80"/>
      <c r="H14" s="20" t="s">
        <v>32</v>
      </c>
    </row>
    <row r="15" spans="1:8" ht="12.75">
      <c r="A15" s="80" t="s">
        <v>29</v>
      </c>
      <c r="B15" s="80"/>
      <c r="C15" s="80"/>
      <c r="H15" s="20" t="s">
        <v>33</v>
      </c>
    </row>
    <row r="16" spans="1:3" ht="12.75">
      <c r="A16" s="80" t="s">
        <v>30</v>
      </c>
      <c r="B16" s="80"/>
      <c r="C16" s="80"/>
    </row>
    <row r="18" spans="1:3" ht="12.75">
      <c r="A18" s="75" t="e">
        <f>IF(D3&gt;D4,H13,IF(E3&gt;E4,H14,H15))</f>
        <v>#VALUE!</v>
      </c>
      <c r="B18" s="75"/>
      <c r="C18" s="75"/>
    </row>
    <row r="20" spans="1:4" ht="12.75">
      <c r="A20" s="81" t="s">
        <v>35</v>
      </c>
      <c r="B20" s="81"/>
      <c r="C20" s="81"/>
      <c r="D20" s="15"/>
    </row>
    <row r="21" spans="1:4" ht="12.75">
      <c r="A21" s="81" t="s">
        <v>36</v>
      </c>
      <c r="B21" s="81"/>
      <c r="C21" s="81"/>
      <c r="D21" s="15"/>
    </row>
    <row r="22" spans="1:4" ht="12.75">
      <c r="A22" s="81" t="s">
        <v>37</v>
      </c>
      <c r="B22" s="81"/>
      <c r="C22" s="81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</sheetData>
  <sheetProtection password="CFD3" sheet="1" objects="1" scenarios="1"/>
  <mergeCells count="9">
    <mergeCell ref="A7:C7"/>
    <mergeCell ref="A11:C11"/>
    <mergeCell ref="A18:C18"/>
    <mergeCell ref="A20:C20"/>
    <mergeCell ref="A21:C21"/>
    <mergeCell ref="A22:C22"/>
    <mergeCell ref="A14:C14"/>
    <mergeCell ref="A15:C15"/>
    <mergeCell ref="A16:C16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4:A34"/>
  <sheetViews>
    <sheetView workbookViewId="0" topLeftCell="A1">
      <selection activeCell="G20" sqref="G20"/>
    </sheetView>
  </sheetViews>
  <sheetFormatPr defaultColWidth="9.140625" defaultRowHeight="12.75"/>
  <sheetData>
    <row r="4" ht="15.75">
      <c r="A4" s="55" t="s">
        <v>80</v>
      </c>
    </row>
    <row r="5" ht="3" customHeight="1"/>
    <row r="6" ht="12.75">
      <c r="A6" s="54" t="s">
        <v>81</v>
      </c>
    </row>
    <row r="7" ht="3" customHeight="1"/>
    <row r="10" ht="4.5" customHeight="1"/>
    <row r="11" ht="12.75">
      <c r="A11" s="56" t="s">
        <v>82</v>
      </c>
    </row>
    <row r="12" ht="5.25" customHeight="1">
      <c r="A12" s="56"/>
    </row>
    <row r="13" ht="12.75">
      <c r="A13" s="57" t="s">
        <v>83</v>
      </c>
    </row>
    <row r="14" ht="3.75" customHeight="1">
      <c r="A14" s="56"/>
    </row>
    <row r="15" ht="12.75">
      <c r="A15" s="56" t="s">
        <v>84</v>
      </c>
    </row>
    <row r="16" ht="8.25" customHeight="1">
      <c r="A16" s="56"/>
    </row>
    <row r="17" ht="12.75">
      <c r="A17" s="56" t="s">
        <v>86</v>
      </c>
    </row>
    <row r="18" ht="12.75">
      <c r="A18" s="56" t="s">
        <v>85</v>
      </c>
    </row>
    <row r="19" ht="6.75" customHeight="1">
      <c r="A19" s="56"/>
    </row>
    <row r="20" ht="12.75">
      <c r="A20" s="56" t="s">
        <v>87</v>
      </c>
    </row>
    <row r="21" ht="12.75">
      <c r="A21" s="56" t="s">
        <v>88</v>
      </c>
    </row>
    <row r="22" ht="6" customHeight="1">
      <c r="A22" s="56"/>
    </row>
    <row r="23" ht="12.75">
      <c r="A23" s="56" t="s">
        <v>89</v>
      </c>
    </row>
    <row r="24" ht="12.75">
      <c r="A24" s="56" t="s">
        <v>90</v>
      </c>
    </row>
    <row r="25" ht="12.75">
      <c r="A25" s="56" t="s">
        <v>91</v>
      </c>
    </row>
    <row r="26" ht="12.75">
      <c r="A26" s="56" t="s">
        <v>92</v>
      </c>
    </row>
    <row r="27" ht="5.25" customHeight="1">
      <c r="A27" s="56"/>
    </row>
    <row r="28" ht="12.75">
      <c r="A28" s="56" t="s">
        <v>93</v>
      </c>
    </row>
    <row r="29" ht="12.75">
      <c r="A29" s="56" t="s">
        <v>94</v>
      </c>
    </row>
    <row r="30" ht="12.75">
      <c r="A30" s="56" t="s">
        <v>95</v>
      </c>
    </row>
    <row r="31" ht="5.25" customHeight="1">
      <c r="A31" s="56"/>
    </row>
    <row r="32" ht="12.75">
      <c r="A32" s="56" t="s">
        <v>96</v>
      </c>
    </row>
    <row r="33" ht="12.75">
      <c r="A33" s="56" t="s">
        <v>97</v>
      </c>
    </row>
    <row r="34" ht="12.75">
      <c r="A34" s="56" t="s">
        <v>98</v>
      </c>
    </row>
  </sheetData>
  <sheetProtection password="CFD3"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H30"/>
  <sheetViews>
    <sheetView showGridLines="0" showRowColHeaders="0" workbookViewId="0" topLeftCell="A1">
      <selection activeCell="B10" sqref="B10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9.7109375" style="0" customWidth="1"/>
  </cols>
  <sheetData>
    <row r="1" ht="3.75" customHeight="1" thickBot="1">
      <c r="B1" s="15"/>
    </row>
    <row r="2" spans="1:2" ht="13.5" thickBot="1">
      <c r="A2" s="15"/>
      <c r="B2" s="6" t="s">
        <v>6</v>
      </c>
    </row>
    <row r="3" spans="1:5" ht="24.75" customHeight="1" thickBot="1">
      <c r="A3" s="16"/>
      <c r="B3" s="7">
        <f>'Number of players'!C5</f>
        <v>0</v>
      </c>
      <c r="C3" s="21">
        <f>B3*0.6666</f>
        <v>0</v>
      </c>
      <c r="D3" s="21" t="e">
        <f>B3-B14</f>
        <v>#VALUE!</v>
      </c>
      <c r="E3" s="21" t="e">
        <f>D3</f>
        <v>#VALUE!</v>
      </c>
    </row>
    <row r="4" spans="3:5" ht="12.75">
      <c r="C4" s="21"/>
      <c r="D4" s="21" t="e">
        <f>B14*4</f>
        <v>#VALUE!</v>
      </c>
      <c r="E4" s="21" t="e">
        <f>B14*3</f>
        <v>#VALUE!</v>
      </c>
    </row>
    <row r="5" spans="1:5" ht="13.5" thickBot="1">
      <c r="A5" s="8" t="s">
        <v>34</v>
      </c>
      <c r="D5" s="21"/>
      <c r="E5" s="21"/>
    </row>
    <row r="6" spans="2:5" ht="25.5" customHeight="1" thickBot="1">
      <c r="B6" s="65"/>
      <c r="D6" s="21"/>
      <c r="E6" s="21"/>
    </row>
    <row r="7" spans="4:5" ht="4.5" customHeight="1">
      <c r="D7" s="21"/>
      <c r="E7" s="21"/>
    </row>
    <row r="8" spans="1:4" ht="12.75">
      <c r="A8" s="9" t="s">
        <v>15</v>
      </c>
      <c r="B8" s="9"/>
      <c r="C8" s="9"/>
      <c r="D8" s="9"/>
    </row>
    <row r="9" spans="1:4" ht="13.5" thickBot="1">
      <c r="A9" s="75" t="s">
        <v>16</v>
      </c>
      <c r="B9" s="75"/>
      <c r="C9" s="75"/>
      <c r="D9" s="9"/>
    </row>
    <row r="10" ht="25.5" customHeight="1" thickBot="1">
      <c r="B10" s="65"/>
    </row>
    <row r="11" ht="4.5" customHeight="1"/>
    <row r="12" ht="3" customHeight="1"/>
    <row r="13" spans="1:3" ht="13.5" thickBot="1">
      <c r="A13" s="75" t="s">
        <v>17</v>
      </c>
      <c r="B13" s="75"/>
      <c r="C13" s="75"/>
    </row>
    <row r="14" ht="25.5" customHeight="1" thickBot="1">
      <c r="B14" s="13">
        <f>IF(B10="","",IF((3*B6)+(B10*B6)&gt;=C3,"ALL IN",(3*B6)+(B10*B6)))</f>
      </c>
    </row>
    <row r="15" ht="4.5" customHeight="1">
      <c r="H15" s="20" t="s">
        <v>31</v>
      </c>
    </row>
    <row r="16" spans="1:8" ht="12.75">
      <c r="A16" t="s">
        <v>28</v>
      </c>
      <c r="H16" s="20" t="s">
        <v>32</v>
      </c>
    </row>
    <row r="17" spans="1:8" ht="12.75">
      <c r="A17" t="s">
        <v>29</v>
      </c>
      <c r="H17" s="20" t="s">
        <v>33</v>
      </c>
    </row>
    <row r="18" ht="12.75">
      <c r="A18" t="s">
        <v>30</v>
      </c>
    </row>
    <row r="20" spans="1:3" ht="12.75">
      <c r="A20" s="75" t="e">
        <f>IF(D3&gt;D4,H15,IF(E3&gt;E4,H16,H17))</f>
        <v>#VALUE!</v>
      </c>
      <c r="B20" s="75"/>
      <c r="C20" s="75"/>
    </row>
    <row r="22" spans="1:4" ht="12.75">
      <c r="A22" s="81" t="s">
        <v>35</v>
      </c>
      <c r="B22" s="81"/>
      <c r="C22" s="81"/>
      <c r="D22" s="15"/>
    </row>
    <row r="23" spans="1:4" ht="12.75">
      <c r="A23" s="81" t="s">
        <v>36</v>
      </c>
      <c r="B23" s="81"/>
      <c r="C23" s="81"/>
      <c r="D23" s="15"/>
    </row>
    <row r="24" spans="1:4" ht="12.75">
      <c r="A24" s="81" t="s">
        <v>37</v>
      </c>
      <c r="B24" s="81"/>
      <c r="C24" s="81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</sheetData>
  <sheetProtection password="CFD3" sheet="1" objects="1" scenarios="1"/>
  <mergeCells count="6">
    <mergeCell ref="A23:C23"/>
    <mergeCell ref="A24:C24"/>
    <mergeCell ref="A9:C9"/>
    <mergeCell ref="A13:C13"/>
    <mergeCell ref="A20:C20"/>
    <mergeCell ref="A22:C22"/>
  </mergeCells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2:D21"/>
  <sheetViews>
    <sheetView showGridLines="0" showRowColHeaders="0" workbookViewId="0" topLeftCell="A1">
      <selection activeCell="B7" sqref="B7"/>
    </sheetView>
  </sheetViews>
  <sheetFormatPr defaultColWidth="9.140625" defaultRowHeight="12.75"/>
  <sheetData>
    <row r="2" spans="1:4" ht="12.75">
      <c r="A2" s="80" t="s">
        <v>39</v>
      </c>
      <c r="B2" s="80"/>
      <c r="C2" s="80"/>
      <c r="D2" s="80"/>
    </row>
    <row r="3" spans="1:4" ht="13.5" thickBot="1">
      <c r="A3" s="80" t="s">
        <v>40</v>
      </c>
      <c r="B3" s="80"/>
      <c r="C3" s="80"/>
      <c r="D3" s="80"/>
    </row>
    <row r="4" spans="2:4" ht="25.5" customHeight="1" thickBot="1">
      <c r="B4" s="65"/>
      <c r="D4" s="21" t="e">
        <f>B7/B4</f>
        <v>#DIV/0!</v>
      </c>
    </row>
    <row r="6" ht="13.5" thickBot="1">
      <c r="A6" t="s">
        <v>41</v>
      </c>
    </row>
    <row r="7" ht="25.5" customHeight="1" thickBot="1">
      <c r="B7" s="65"/>
    </row>
    <row r="10" ht="12.75">
      <c r="A10" t="s">
        <v>43</v>
      </c>
    </row>
    <row r="11" spans="1:3" ht="12.75">
      <c r="A11" s="75" t="s">
        <v>44</v>
      </c>
      <c r="B11" s="75"/>
      <c r="C11" s="75"/>
    </row>
    <row r="13" ht="12.75">
      <c r="A13" t="s">
        <v>42</v>
      </c>
    </row>
    <row r="14" spans="1:3" ht="13.5" thickBot="1">
      <c r="A14" s="80" t="s">
        <v>45</v>
      </c>
      <c r="B14" s="80"/>
      <c r="C14" s="80"/>
    </row>
    <row r="15" ht="12.75">
      <c r="B15" s="23"/>
    </row>
    <row r="16" ht="12.75">
      <c r="B16" s="24" t="e">
        <f>IF(B7/B4&gt;1.5,B4,B7)</f>
        <v>#DIV/0!</v>
      </c>
    </row>
    <row r="17" ht="13.5" thickBot="1">
      <c r="B17" s="25"/>
    </row>
    <row r="19" ht="12.75">
      <c r="A19" t="s">
        <v>46</v>
      </c>
    </row>
    <row r="21" spans="1:3" ht="12.75">
      <c r="A21" s="75" t="s">
        <v>44</v>
      </c>
      <c r="B21" s="75"/>
      <c r="C21" s="75"/>
    </row>
  </sheetData>
  <sheetProtection password="CFD3" sheet="1" objects="1" scenarios="1"/>
  <mergeCells count="5">
    <mergeCell ref="A21:C21"/>
    <mergeCell ref="A2:D2"/>
    <mergeCell ref="A3:D3"/>
    <mergeCell ref="A11:C11"/>
    <mergeCell ref="A14:C14"/>
  </mergeCells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E27"/>
  <sheetViews>
    <sheetView showGridLines="0" showRowColHeaders="0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3" max="3" width="12.140625" style="0" customWidth="1"/>
  </cols>
  <sheetData>
    <row r="1" ht="6.75" customHeight="1">
      <c r="A1">
        <v>48</v>
      </c>
    </row>
    <row r="2" spans="2:5" ht="12.75">
      <c r="B2" s="80" t="s">
        <v>39</v>
      </c>
      <c r="C2" s="80"/>
      <c r="D2" s="80"/>
      <c r="E2" s="80"/>
    </row>
    <row r="3" spans="2:5" ht="13.5" thickBot="1">
      <c r="B3" s="80" t="s">
        <v>40</v>
      </c>
      <c r="C3" s="80"/>
      <c r="D3" s="80"/>
      <c r="E3" s="80"/>
    </row>
    <row r="4" spans="3:5" ht="25.5" customHeight="1" thickBot="1">
      <c r="C4" s="65"/>
      <c r="E4" s="21" t="e">
        <f>C7/C4</f>
        <v>#DIV/0!</v>
      </c>
    </row>
    <row r="5" ht="4.5" customHeight="1"/>
    <row r="6" ht="13.5" thickBot="1">
      <c r="B6" t="s">
        <v>41</v>
      </c>
    </row>
    <row r="7" ht="25.5" customHeight="1" thickBot="1">
      <c r="C7" s="65"/>
    </row>
    <row r="8" ht="5.25" customHeight="1"/>
    <row r="9" ht="13.5" thickBot="1">
      <c r="B9" t="s">
        <v>56</v>
      </c>
    </row>
    <row r="10" ht="25.5" customHeight="1" thickBot="1">
      <c r="C10" s="65"/>
    </row>
    <row r="11" ht="5.25" customHeight="1" thickBot="1"/>
    <row r="12" spans="2:4" ht="12.75">
      <c r="B12" s="34" t="s">
        <v>47</v>
      </c>
      <c r="C12" s="35"/>
      <c r="D12" s="36"/>
    </row>
    <row r="13" spans="2:4" ht="12.75">
      <c r="B13" s="26"/>
      <c r="C13" s="14"/>
      <c r="D13" s="27"/>
    </row>
    <row r="14" spans="2:4" ht="12.75">
      <c r="B14" s="85" t="s">
        <v>48</v>
      </c>
      <c r="C14" s="86"/>
      <c r="D14" s="76"/>
    </row>
    <row r="15" spans="2:4" ht="12.75">
      <c r="B15" s="26"/>
      <c r="C15" s="14"/>
      <c r="D15" s="27"/>
    </row>
    <row r="16" spans="2:4" ht="12.75">
      <c r="B16" s="31" t="s">
        <v>49</v>
      </c>
      <c r="C16" s="14"/>
      <c r="D16" s="27"/>
    </row>
    <row r="17" spans="2:4" ht="12.75">
      <c r="B17" s="31" t="s">
        <v>50</v>
      </c>
      <c r="C17" s="32" t="e">
        <f>IF(C10&gt;C7,C7,IF(E4&gt;1,C4,C7))</f>
        <v>#DIV/0!</v>
      </c>
      <c r="D17" s="27"/>
    </row>
    <row r="18" spans="2:4" ht="12.75">
      <c r="B18" s="31"/>
      <c r="C18" s="33"/>
      <c r="D18" s="27"/>
    </row>
    <row r="19" spans="2:4" ht="12.75">
      <c r="B19" s="31" t="s">
        <v>51</v>
      </c>
      <c r="C19" s="33"/>
      <c r="D19" s="27"/>
    </row>
    <row r="20" spans="2:4" ht="13.5" thickBot="1">
      <c r="B20" s="87" t="s">
        <v>52</v>
      </c>
      <c r="C20" s="77"/>
      <c r="D20" s="78"/>
    </row>
    <row r="21" ht="13.5" thickBot="1"/>
    <row r="22" spans="2:4" ht="12.75">
      <c r="B22" s="82" t="s">
        <v>53</v>
      </c>
      <c r="C22" s="83"/>
      <c r="D22" s="84"/>
    </row>
    <row r="23" spans="2:4" ht="12.75">
      <c r="B23" s="26"/>
      <c r="C23" s="14"/>
      <c r="D23" s="27"/>
    </row>
    <row r="24" spans="2:4" ht="12.75">
      <c r="B24" s="85" t="s">
        <v>54</v>
      </c>
      <c r="C24" s="86"/>
      <c r="D24" s="76"/>
    </row>
    <row r="25" spans="2:4" ht="12.75">
      <c r="B25" s="26"/>
      <c r="C25" s="14"/>
      <c r="D25" s="27"/>
    </row>
    <row r="26" spans="2:4" ht="12.75">
      <c r="B26" s="85" t="s">
        <v>55</v>
      </c>
      <c r="C26" s="86"/>
      <c r="D26" s="76"/>
    </row>
    <row r="27" spans="2:4" ht="13.5" thickBot="1">
      <c r="B27" s="28"/>
      <c r="C27" s="29"/>
      <c r="D27" s="30"/>
    </row>
  </sheetData>
  <sheetProtection password="CFD3" sheet="1" objects="1" scenarios="1"/>
  <mergeCells count="7">
    <mergeCell ref="B22:D22"/>
    <mergeCell ref="B24:D24"/>
    <mergeCell ref="B26:D26"/>
    <mergeCell ref="B2:E2"/>
    <mergeCell ref="B3:E3"/>
    <mergeCell ref="B14:D14"/>
    <mergeCell ref="B20:D20"/>
  </mergeCells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B2:D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85546875" style="0" customWidth="1"/>
  </cols>
  <sheetData>
    <row r="1" ht="13.5" thickBot="1"/>
    <row r="2" spans="2:4" ht="13.5" thickBot="1">
      <c r="B2" s="88" t="s">
        <v>62</v>
      </c>
      <c r="C2" s="89"/>
      <c r="D2" s="90"/>
    </row>
    <row r="3" ht="13.5" thickBot="1"/>
    <row r="4" spans="2:4" ht="12.75">
      <c r="B4" s="69" t="s">
        <v>61</v>
      </c>
      <c r="C4" s="70"/>
      <c r="D4" s="71"/>
    </row>
    <row r="5" spans="2:4" ht="12.75">
      <c r="B5" s="72" t="s">
        <v>60</v>
      </c>
      <c r="C5" s="73"/>
      <c r="D5" s="74"/>
    </row>
    <row r="6" spans="2:4" ht="13.5" thickBot="1">
      <c r="B6" s="66" t="s">
        <v>59</v>
      </c>
      <c r="C6" s="67"/>
      <c r="D6" s="68"/>
    </row>
    <row r="8" ht="13.5" thickBot="1"/>
    <row r="9" spans="2:4" ht="13.5" thickBot="1">
      <c r="B9" s="88" t="s">
        <v>63</v>
      </c>
      <c r="C9" s="89"/>
      <c r="D9" s="90"/>
    </row>
    <row r="10" ht="13.5" thickBot="1"/>
    <row r="11" spans="2:4" ht="12.75">
      <c r="B11" s="69" t="s">
        <v>64</v>
      </c>
      <c r="C11" s="70"/>
      <c r="D11" s="71"/>
    </row>
    <row r="12" spans="2:4" ht="13.5" thickBot="1">
      <c r="B12" s="66" t="s">
        <v>65</v>
      </c>
      <c r="C12" s="67"/>
      <c r="D12" s="68"/>
    </row>
  </sheetData>
  <sheetProtection password="CFD3" sheet="1" objects="1" scenarios="1"/>
  <mergeCells count="7">
    <mergeCell ref="B2:D2"/>
    <mergeCell ref="B9:D9"/>
    <mergeCell ref="B11:D11"/>
    <mergeCell ref="B12:D12"/>
    <mergeCell ref="B4:D4"/>
    <mergeCell ref="B5:D5"/>
    <mergeCell ref="B6:D6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2:G16"/>
  <sheetViews>
    <sheetView showGridLines="0" showRowColHeaders="0" tabSelected="1" workbookViewId="0" topLeftCell="A1">
      <selection activeCell="H7" sqref="H7"/>
    </sheetView>
  </sheetViews>
  <sheetFormatPr defaultColWidth="9.140625" defaultRowHeight="12.75"/>
  <cols>
    <col min="1" max="1" width="0.71875" style="0" customWidth="1"/>
    <col min="2" max="2" width="3.7109375" style="0" bestFit="1" customWidth="1"/>
    <col min="3" max="4" width="4.7109375" style="0" bestFit="1" customWidth="1"/>
    <col min="6" max="6" width="3.28125" style="0" customWidth="1"/>
    <col min="7" max="7" width="9.28125" style="0" bestFit="1" customWidth="1"/>
  </cols>
  <sheetData>
    <row r="1" ht="2.25" customHeight="1" thickBot="1"/>
    <row r="2" spans="5:7" ht="13.5" thickBot="1">
      <c r="E2" s="75" t="s">
        <v>78</v>
      </c>
      <c r="F2" s="76"/>
      <c r="G2" s="65"/>
    </row>
    <row r="3" spans="5:7" ht="13.5" thickBot="1">
      <c r="E3" s="75" t="s">
        <v>10</v>
      </c>
      <c r="F3" s="76"/>
      <c r="G3" s="65"/>
    </row>
    <row r="4" spans="5:7" ht="13.5" thickBot="1">
      <c r="E4" s="75" t="s">
        <v>100</v>
      </c>
      <c r="F4" s="76"/>
      <c r="G4" s="7">
        <f>IF(G2="","",G2*15)</f>
      </c>
    </row>
    <row r="5" spans="5:7" ht="13.5" thickBot="1">
      <c r="E5" s="77" t="s">
        <v>99</v>
      </c>
      <c r="F5" s="78"/>
      <c r="G5" s="58">
        <f>IF(G2="","",G2*25)</f>
      </c>
    </row>
    <row r="6" spans="2:4" ht="13.5" thickBot="1">
      <c r="B6" s="62">
        <v>8</v>
      </c>
      <c r="C6" s="63">
        <v>9</v>
      </c>
      <c r="D6" s="64">
        <v>10</v>
      </c>
    </row>
    <row r="7" spans="2:6" ht="42" customHeight="1">
      <c r="B7" s="59" t="s">
        <v>68</v>
      </c>
      <c r="C7" s="60" t="s">
        <v>68</v>
      </c>
      <c r="D7" s="61" t="s">
        <v>68</v>
      </c>
      <c r="E7" s="40"/>
      <c r="F7" s="41"/>
    </row>
    <row r="8" spans="2:6" ht="42" customHeight="1" thickBot="1">
      <c r="B8" s="46" t="s">
        <v>69</v>
      </c>
      <c r="C8" s="47" t="s">
        <v>69</v>
      </c>
      <c r="D8" s="48" t="s">
        <v>69</v>
      </c>
      <c r="E8" s="42"/>
      <c r="F8" s="43"/>
    </row>
    <row r="9" spans="2:6" ht="42" customHeight="1">
      <c r="B9" s="46" t="s">
        <v>70</v>
      </c>
      <c r="C9" s="47" t="s">
        <v>70</v>
      </c>
      <c r="D9" s="48" t="s">
        <v>70</v>
      </c>
      <c r="E9" s="40"/>
      <c r="F9" s="41"/>
    </row>
    <row r="10" spans="2:6" ht="42" customHeight="1" thickBot="1">
      <c r="B10" s="46" t="s">
        <v>72</v>
      </c>
      <c r="C10" s="47" t="s">
        <v>72</v>
      </c>
      <c r="D10" s="48" t="s">
        <v>72</v>
      </c>
      <c r="E10" s="42"/>
      <c r="F10" s="43"/>
    </row>
    <row r="11" spans="2:6" ht="27" customHeight="1">
      <c r="B11" s="46" t="s">
        <v>73</v>
      </c>
      <c r="C11" s="47" t="s">
        <v>73</v>
      </c>
      <c r="D11" s="48" t="s">
        <v>73</v>
      </c>
      <c r="E11" s="40"/>
      <c r="F11" s="41"/>
    </row>
    <row r="12" spans="2:6" ht="27" customHeight="1">
      <c r="B12" s="46" t="s">
        <v>74</v>
      </c>
      <c r="C12" s="47" t="s">
        <v>74</v>
      </c>
      <c r="D12" s="48" t="s">
        <v>74</v>
      </c>
      <c r="E12" s="44"/>
      <c r="F12" s="45"/>
    </row>
    <row r="13" spans="2:6" ht="27" customHeight="1" thickBot="1">
      <c r="B13" s="46" t="s">
        <v>75</v>
      </c>
      <c r="C13" s="47" t="s">
        <v>75</v>
      </c>
      <c r="D13" s="48" t="s">
        <v>75</v>
      </c>
      <c r="E13" s="42"/>
      <c r="F13" s="43"/>
    </row>
    <row r="14" spans="2:6" ht="27" customHeight="1">
      <c r="B14" s="52"/>
      <c r="C14" s="53"/>
      <c r="D14" s="48" t="s">
        <v>76</v>
      </c>
      <c r="E14" s="40"/>
      <c r="F14" s="41"/>
    </row>
    <row r="15" spans="2:6" ht="27" customHeight="1">
      <c r="B15" s="52"/>
      <c r="C15" s="47" t="s">
        <v>77</v>
      </c>
      <c r="D15" s="48" t="s">
        <v>77</v>
      </c>
      <c r="E15" s="44"/>
      <c r="F15" s="45"/>
    </row>
    <row r="16" spans="2:6" ht="27" customHeight="1" thickBot="1">
      <c r="B16" s="49" t="s">
        <v>71</v>
      </c>
      <c r="C16" s="50" t="s">
        <v>71</v>
      </c>
      <c r="D16" s="51" t="s">
        <v>71</v>
      </c>
      <c r="E16" s="42"/>
      <c r="F16" s="43"/>
    </row>
  </sheetData>
  <mergeCells count="4">
    <mergeCell ref="E2:F2"/>
    <mergeCell ref="E3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0</v>
      </c>
      <c r="B1" s="2"/>
      <c r="C1" s="2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1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0</v>
      </c>
      <c r="B1" s="2"/>
      <c r="C1" s="2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1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0</v>
      </c>
      <c r="B1" s="2"/>
      <c r="C1" s="2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4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2</v>
      </c>
      <c r="B1" s="1"/>
      <c r="C1" s="1"/>
    </row>
    <row r="14" spans="1:3" ht="12.75">
      <c r="A14" s="75" t="s">
        <v>58</v>
      </c>
      <c r="B14" s="75"/>
      <c r="C14" s="75"/>
    </row>
  </sheetData>
  <mergeCells count="1">
    <mergeCell ref="A14:C14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14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2</v>
      </c>
      <c r="B1" s="1"/>
      <c r="C1" s="1"/>
    </row>
    <row r="14" spans="1:3" ht="12.75">
      <c r="A14" s="75" t="s">
        <v>58</v>
      </c>
      <c r="B14" s="75"/>
      <c r="C14" s="75"/>
    </row>
  </sheetData>
  <mergeCells count="1">
    <mergeCell ref="A14:C14"/>
  </mergeCell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C14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s="1" t="s">
        <v>2</v>
      </c>
      <c r="B1" s="1"/>
      <c r="C1" s="1"/>
    </row>
    <row r="14" spans="1:3" ht="12.75">
      <c r="A14" s="75" t="s">
        <v>58</v>
      </c>
      <c r="B14" s="75"/>
      <c r="C14" s="75"/>
    </row>
  </sheetData>
  <mergeCells count="1">
    <mergeCell ref="A14:C14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TEL00004</cp:lastModifiedBy>
  <dcterms:created xsi:type="dcterms:W3CDTF">2007-07-21T13:35:49Z</dcterms:created>
  <dcterms:modified xsi:type="dcterms:W3CDTF">2007-07-29T21:25:00Z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